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240" windowHeight="82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6" i="1" l="1"/>
  <c r="S7" i="1"/>
  <c r="S8" i="1"/>
  <c r="S9" i="1"/>
  <c r="S10" i="1"/>
  <c r="S11" i="1"/>
  <c r="S12" i="1"/>
  <c r="S13" i="1"/>
  <c r="S14" i="1"/>
  <c r="S15" i="1"/>
  <c r="S16" i="1"/>
  <c r="S17" i="1"/>
  <c r="S18" i="1"/>
  <c r="S19" i="1"/>
  <c r="S20" i="1"/>
  <c r="S21" i="1"/>
  <c r="S22" i="1"/>
  <c r="S23" i="1"/>
  <c r="S24" i="1"/>
  <c r="S25" i="1"/>
  <c r="S5" i="1"/>
  <c r="Q6" i="1"/>
  <c r="Q7" i="1"/>
  <c r="Q8" i="1"/>
  <c r="Q9" i="1"/>
  <c r="Q10" i="1"/>
  <c r="Q11" i="1"/>
  <c r="Q12" i="1"/>
  <c r="Q13" i="1"/>
  <c r="Q15" i="1"/>
  <c r="Q16" i="1"/>
  <c r="Q17" i="1"/>
  <c r="Q18" i="1"/>
  <c r="Q19" i="1"/>
  <c r="Q20" i="1"/>
  <c r="Q5" i="1"/>
  <c r="L7" i="1"/>
  <c r="L8" i="1"/>
  <c r="L9" i="1"/>
  <c r="L6" i="1"/>
  <c r="P6" i="1"/>
  <c r="P7" i="1"/>
  <c r="P8" i="1"/>
  <c r="P9" i="1"/>
  <c r="P10" i="1"/>
  <c r="P11" i="1"/>
  <c r="P12" i="1"/>
  <c r="P13" i="1"/>
  <c r="P14" i="1"/>
  <c r="P15" i="1"/>
  <c r="P16" i="1"/>
  <c r="P17" i="1"/>
  <c r="P18" i="1"/>
  <c r="P19" i="1"/>
  <c r="P20" i="1"/>
  <c r="P21" i="1"/>
  <c r="P22" i="1"/>
  <c r="P23" i="1"/>
  <c r="P24" i="1"/>
  <c r="P25" i="1"/>
  <c r="O6" i="1"/>
  <c r="O8" i="1"/>
  <c r="O9" i="1"/>
  <c r="O11" i="1"/>
  <c r="O16" i="1"/>
  <c r="O17" i="1"/>
  <c r="O18" i="1"/>
  <c r="O19" i="1"/>
  <c r="O20" i="1"/>
  <c r="O21" i="1"/>
  <c r="O22" i="1"/>
  <c r="O23" i="1"/>
  <c r="O24" i="1"/>
  <c r="O25" i="1"/>
  <c r="N6" i="1"/>
  <c r="N7" i="1"/>
  <c r="N8" i="1"/>
  <c r="N9" i="1"/>
  <c r="N11" i="1"/>
  <c r="N12" i="1"/>
  <c r="N13" i="1"/>
  <c r="N18" i="1"/>
  <c r="N22" i="1"/>
  <c r="N23" i="1"/>
  <c r="N24" i="1"/>
  <c r="N25" i="1"/>
  <c r="N5" i="1"/>
  <c r="M6" i="1"/>
  <c r="M7" i="1"/>
  <c r="M8" i="1"/>
  <c r="M9" i="1"/>
  <c r="M10" i="1"/>
  <c r="M11" i="1"/>
  <c r="M12" i="1"/>
  <c r="M13" i="1"/>
  <c r="M18" i="1"/>
  <c r="M21" i="1"/>
  <c r="M22" i="1"/>
  <c r="M23" i="1"/>
  <c r="M24" i="1"/>
  <c r="M25" i="1"/>
  <c r="M5" i="1"/>
  <c r="L11" i="1"/>
  <c r="L12" i="1"/>
  <c r="L18" i="1"/>
  <c r="L22" i="1"/>
  <c r="L23" i="1"/>
  <c r="L24" i="1"/>
  <c r="L25" i="1"/>
  <c r="P5" i="1"/>
  <c r="K6" i="1"/>
  <c r="K7" i="1"/>
  <c r="K8" i="1"/>
  <c r="K9" i="1"/>
  <c r="K10" i="1"/>
  <c r="K11" i="1"/>
  <c r="K12" i="1"/>
  <c r="K18" i="1"/>
  <c r="K21" i="1"/>
  <c r="K22" i="1"/>
  <c r="K23" i="1"/>
  <c r="K24" i="1"/>
  <c r="K25" i="1"/>
  <c r="K5" i="1"/>
</calcChain>
</file>

<file path=xl/sharedStrings.xml><?xml version="1.0" encoding="utf-8"?>
<sst xmlns="http://schemas.openxmlformats.org/spreadsheetml/2006/main" count="88" uniqueCount="63">
  <si>
    <t>1 Minute of Pushups</t>
  </si>
  <si>
    <t>2 Pts Each Rep Above Min</t>
  </si>
  <si>
    <t>min 40</t>
  </si>
  <si>
    <t>1 Minute of Situps</t>
  </si>
  <si>
    <t>3 Pts Each Rep Above Min</t>
  </si>
  <si>
    <t>Pullups</t>
  </si>
  <si>
    <t>6 - Not Timed</t>
  </si>
  <si>
    <t>Dips</t>
  </si>
  <si>
    <t>Bench Press 80% Body Weight</t>
  </si>
  <si>
    <t>Pass / Fail</t>
  </si>
  <si>
    <t>20 ft. Rope Climb in 
Body Armor or Weight Vest - 25#</t>
  </si>
  <si>
    <t>2 Pts Every Rep Above Min</t>
  </si>
  <si>
    <t>1 Minute Kip-ups  Pull Ups  (Cross Fit Klimmzüge)</t>
  </si>
  <si>
    <t>If you do not meet the minimum standards in EVERY event you will fail the entire test. The least you can score is 900 points. By adding your extra repetitions / time per exercise you can create a team competition or have a way to grade prospective candidates seeking to enter</t>
  </si>
  <si>
    <t>these Special Operations Teams. A good score is considered 1300 and above with some scores getting about 1500 in many of the Spec Ops units.</t>
  </si>
  <si>
    <t>4 x 25 M Shuttle Run</t>
  </si>
  <si>
    <t>Max 24 Secs</t>
  </si>
  <si>
    <t>2 Pts Every 1/10 of a Sec Under</t>
  </si>
  <si>
    <t xml:space="preserve">Für die Punkte:  </t>
  </si>
  <si>
    <t>5 Mile Run</t>
  </si>
  <si>
    <t>Run - Max 40 Mins,</t>
  </si>
  <si>
    <t>2 Pts Every Full 15 Sec from 35 to 30 Min</t>
  </si>
  <si>
    <t>(for females, the minimum is 15 seconds; a perfect score for lasting 70 seconds) (the flexed arm hang for females is to be replaced with pull ups. Starting in 2014, all female Marines were supposed to be able to do at least three pull-ups on their annual physical fitness test and eight for a perfect score, though this was delayed when more than half of those tested were unable to pass the test.</t>
  </si>
  <si>
    <t>3000 Meter Lauf</t>
  </si>
  <si>
    <t xml:space="preserve">14 min </t>
  </si>
  <si>
    <t xml:space="preserve"> (Complete the 2-mile run in 
at least 12 to 14 minutes)</t>
  </si>
  <si>
    <t>Gesamtpunkte</t>
  </si>
  <si>
    <t>Pfeifi  98</t>
  </si>
  <si>
    <t>Max   86</t>
  </si>
  <si>
    <t>Luki S. 66</t>
  </si>
  <si>
    <t>Sebi 91</t>
  </si>
  <si>
    <t>Bini  65</t>
  </si>
  <si>
    <t>Aleks  76</t>
  </si>
  <si>
    <t>Edi 70</t>
  </si>
  <si>
    <t>Binay 38</t>
  </si>
  <si>
    <t>Luxn</t>
  </si>
  <si>
    <t>Tina 56</t>
  </si>
  <si>
    <t>Snezi 61</t>
  </si>
  <si>
    <t>Alex 67</t>
  </si>
  <si>
    <t>Lari 55</t>
  </si>
  <si>
    <t>Anita 80</t>
  </si>
  <si>
    <t>Melli 63</t>
  </si>
  <si>
    <t>Dani  67</t>
  </si>
  <si>
    <t>Steve 68</t>
  </si>
  <si>
    <t>Rasim  65</t>
  </si>
  <si>
    <t>Michi 73</t>
  </si>
  <si>
    <t>Probsti 124</t>
  </si>
  <si>
    <t>Kajetan  80</t>
  </si>
  <si>
    <t>20 ohne Gewicht</t>
  </si>
  <si>
    <t>Punkte Dips</t>
  </si>
  <si>
    <t>Punkte Pullup</t>
  </si>
  <si>
    <t>Punkte Situps</t>
  </si>
  <si>
    <t>Punkte Pushup</t>
  </si>
  <si>
    <t>Punkte BenchPress</t>
  </si>
  <si>
    <t>Summe Kraft</t>
  </si>
  <si>
    <t>Punkte Sprint</t>
  </si>
  <si>
    <t>Punkte Laufen</t>
  </si>
  <si>
    <t>Pro 7,5 sec 
unter 13:15  2 Punkte</t>
  </si>
  <si>
    <t>UBBR Berechung 
nach App</t>
  </si>
  <si>
    <t>ja</t>
  </si>
  <si>
    <t>Geschafft UBBR</t>
  </si>
  <si>
    <t xml:space="preserve">Platz intern </t>
  </si>
  <si>
    <t>nein</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</si>
</sst>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0" borderId="0" xfId="0" applyAlignment="1">
      <alignment horizontal="center"/>
    </xf>
    <xf numFmtId="2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8</xdr:col>
      <xdr:colOff>608215</xdr:colOff>
      <xdr:row>61</xdr:row>
      <xdr:rowOff>27953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6477000"/>
          <a:ext cx="11085715" cy="49809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tabSelected="1" topLeftCell="I1" workbookViewId="0">
      <selection activeCell="V26" sqref="V26"/>
    </sheetView>
  </sheetViews>
  <sheetFormatPr defaultRowHeight="15" x14ac:dyDescent="0.25"/>
  <cols>
    <col min="1" max="1" width="14.85546875" customWidth="1"/>
    <col min="2" max="2" width="31.28515625" customWidth="1"/>
    <col min="3" max="3" width="26.42578125" customWidth="1"/>
    <col min="4" max="4" width="20" customWidth="1"/>
    <col min="5" max="5" width="15.85546875" customWidth="1"/>
    <col min="6" max="7" width="16.28515625" customWidth="1"/>
    <col min="8" max="8" width="16.140625" customWidth="1"/>
    <col min="9" max="9" width="19.7109375" customWidth="1"/>
    <col min="10" max="10" width="27.5703125" customWidth="1"/>
    <col min="11" max="11" width="14.7109375" customWidth="1"/>
    <col min="12" max="12" width="17.28515625" customWidth="1"/>
    <col min="13" max="13" width="14.140625" customWidth="1"/>
    <col min="14" max="14" width="14.28515625" customWidth="1"/>
    <col min="15" max="15" width="16.28515625" customWidth="1"/>
    <col min="16" max="16" width="12.28515625" customWidth="1"/>
    <col min="17" max="17" width="14" customWidth="1"/>
    <col min="18" max="18" width="17.85546875" customWidth="1"/>
    <col min="19" max="19" width="13.85546875" customWidth="1"/>
    <col min="20" max="20" width="17.7109375" customWidth="1"/>
    <col min="21" max="21" width="12" customWidth="1"/>
    <col min="22" max="22" width="12.85546875" customWidth="1"/>
  </cols>
  <sheetData>
    <row r="1" spans="1:22" ht="45" x14ac:dyDescent="0.25">
      <c r="B1" t="s">
        <v>15</v>
      </c>
      <c r="C1" t="s">
        <v>23</v>
      </c>
      <c r="D1" s="1" t="s">
        <v>10</v>
      </c>
      <c r="E1" t="s">
        <v>8</v>
      </c>
      <c r="F1" t="s">
        <v>0</v>
      </c>
      <c r="G1" t="s">
        <v>3</v>
      </c>
      <c r="H1" t="s">
        <v>5</v>
      </c>
      <c r="I1" t="s">
        <v>7</v>
      </c>
      <c r="J1" s="1" t="s">
        <v>12</v>
      </c>
      <c r="K1" t="s">
        <v>49</v>
      </c>
      <c r="L1" t="s">
        <v>50</v>
      </c>
      <c r="M1" t="s">
        <v>51</v>
      </c>
      <c r="N1" t="s">
        <v>52</v>
      </c>
      <c r="O1" t="s">
        <v>53</v>
      </c>
      <c r="P1" t="s">
        <v>54</v>
      </c>
      <c r="Q1" t="s">
        <v>55</v>
      </c>
      <c r="R1" t="s">
        <v>56</v>
      </c>
      <c r="S1" t="s">
        <v>26</v>
      </c>
      <c r="T1" s="1" t="s">
        <v>58</v>
      </c>
      <c r="U1" t="s">
        <v>61</v>
      </c>
      <c r="V1" t="s">
        <v>60</v>
      </c>
    </row>
    <row r="2" spans="1:22" ht="45" x14ac:dyDescent="0.25">
      <c r="B2" t="s">
        <v>16</v>
      </c>
      <c r="C2" t="s">
        <v>24</v>
      </c>
      <c r="D2" s="2">
        <v>1</v>
      </c>
      <c r="E2" t="s">
        <v>6</v>
      </c>
      <c r="F2" t="s">
        <v>2</v>
      </c>
      <c r="G2" t="s">
        <v>2</v>
      </c>
      <c r="H2" t="s">
        <v>6</v>
      </c>
      <c r="I2" t="s">
        <v>6</v>
      </c>
      <c r="J2" s="2">
        <v>2</v>
      </c>
      <c r="R2" s="1" t="s">
        <v>57</v>
      </c>
    </row>
    <row r="3" spans="1:22" ht="45" x14ac:dyDescent="0.25">
      <c r="B3" t="s">
        <v>17</v>
      </c>
      <c r="C3" s="1" t="s">
        <v>25</v>
      </c>
      <c r="D3" t="s">
        <v>9</v>
      </c>
      <c r="E3" t="s">
        <v>4</v>
      </c>
      <c r="F3" t="s">
        <v>1</v>
      </c>
      <c r="G3" t="s">
        <v>4</v>
      </c>
      <c r="H3" t="s">
        <v>4</v>
      </c>
      <c r="I3" t="s">
        <v>1</v>
      </c>
      <c r="J3" t="s">
        <v>11</v>
      </c>
    </row>
    <row r="5" spans="1:22" x14ac:dyDescent="0.25">
      <c r="A5" t="s">
        <v>27</v>
      </c>
      <c r="B5">
        <v>21</v>
      </c>
      <c r="C5" s="3">
        <v>0.71875</v>
      </c>
      <c r="D5">
        <v>0</v>
      </c>
      <c r="E5">
        <v>2</v>
      </c>
      <c r="F5">
        <v>40</v>
      </c>
      <c r="G5">
        <v>41</v>
      </c>
      <c r="H5">
        <v>5</v>
      </c>
      <c r="I5">
        <v>15</v>
      </c>
      <c r="K5">
        <f>(I5-6)*2</f>
        <v>18</v>
      </c>
      <c r="M5">
        <f>(G5-40)*3</f>
        <v>3</v>
      </c>
      <c r="N5">
        <f>(F5-40)*2</f>
        <v>0</v>
      </c>
      <c r="P5">
        <f>SUM(K5:O5)</f>
        <v>21</v>
      </c>
      <c r="Q5">
        <f>(24-B5) * 10</f>
        <v>30</v>
      </c>
      <c r="S5">
        <f>SUM(P5:Q5)</f>
        <v>51</v>
      </c>
      <c r="V5" t="s">
        <v>62</v>
      </c>
    </row>
    <row r="6" spans="1:22" x14ac:dyDescent="0.25">
      <c r="A6" t="s">
        <v>28</v>
      </c>
      <c r="B6">
        <v>21</v>
      </c>
      <c r="C6" s="3">
        <v>0.70833333333333337</v>
      </c>
      <c r="D6">
        <v>1</v>
      </c>
      <c r="E6">
        <v>18</v>
      </c>
      <c r="F6">
        <v>70</v>
      </c>
      <c r="G6">
        <v>48</v>
      </c>
      <c r="H6">
        <v>21</v>
      </c>
      <c r="I6">
        <v>39</v>
      </c>
      <c r="K6">
        <f t="shared" ref="K6:K25" si="0">(I6-6)*2</f>
        <v>66</v>
      </c>
      <c r="L6">
        <f t="shared" ref="L5:L25" si="1">(H6-6)*3</f>
        <v>45</v>
      </c>
      <c r="M6">
        <f t="shared" ref="M6:M25" si="2">(G6-40)*3</f>
        <v>24</v>
      </c>
      <c r="N6">
        <f t="shared" ref="N6:N25" si="3">(F6-40)*2</f>
        <v>60</v>
      </c>
      <c r="O6">
        <f t="shared" ref="O6:O25" si="4">(E6-6)*3</f>
        <v>36</v>
      </c>
      <c r="P6">
        <f t="shared" ref="P6:P25" si="5">SUM(K6:O6)</f>
        <v>231</v>
      </c>
      <c r="Q6">
        <f t="shared" ref="Q6:Q25" si="6">(24-B6) * 10</f>
        <v>30</v>
      </c>
      <c r="S6">
        <f t="shared" ref="S6:S25" si="7">SUM(P6:Q6)</f>
        <v>261</v>
      </c>
      <c r="U6">
        <v>2</v>
      </c>
      <c r="V6" t="s">
        <v>62</v>
      </c>
    </row>
    <row r="7" spans="1:22" x14ac:dyDescent="0.25">
      <c r="A7" t="s">
        <v>29</v>
      </c>
      <c r="B7">
        <v>21</v>
      </c>
      <c r="C7" s="3">
        <v>0.75347222222222221</v>
      </c>
      <c r="D7">
        <v>1</v>
      </c>
      <c r="E7">
        <v>5</v>
      </c>
      <c r="F7">
        <v>59</v>
      </c>
      <c r="G7">
        <v>59</v>
      </c>
      <c r="H7">
        <v>15</v>
      </c>
      <c r="I7">
        <v>29</v>
      </c>
      <c r="K7">
        <f t="shared" si="0"/>
        <v>46</v>
      </c>
      <c r="L7">
        <f t="shared" si="1"/>
        <v>27</v>
      </c>
      <c r="M7">
        <f t="shared" si="2"/>
        <v>57</v>
      </c>
      <c r="N7">
        <f t="shared" si="3"/>
        <v>38</v>
      </c>
      <c r="P7">
        <f t="shared" si="5"/>
        <v>168</v>
      </c>
      <c r="Q7">
        <f t="shared" si="6"/>
        <v>30</v>
      </c>
      <c r="S7">
        <f t="shared" si="7"/>
        <v>198</v>
      </c>
      <c r="U7">
        <v>5</v>
      </c>
      <c r="V7" t="s">
        <v>62</v>
      </c>
    </row>
    <row r="8" spans="1:22" x14ac:dyDescent="0.25">
      <c r="A8" t="s">
        <v>30</v>
      </c>
      <c r="B8">
        <v>20</v>
      </c>
      <c r="C8" s="3">
        <v>0.61111111111111105</v>
      </c>
      <c r="D8">
        <v>1</v>
      </c>
      <c r="E8">
        <v>14</v>
      </c>
      <c r="F8">
        <v>65</v>
      </c>
      <c r="G8">
        <v>56</v>
      </c>
      <c r="H8">
        <v>12</v>
      </c>
      <c r="I8">
        <v>22</v>
      </c>
      <c r="K8">
        <f t="shared" si="0"/>
        <v>32</v>
      </c>
      <c r="L8">
        <f t="shared" si="1"/>
        <v>18</v>
      </c>
      <c r="M8">
        <f t="shared" si="2"/>
        <v>48</v>
      </c>
      <c r="N8">
        <f t="shared" si="3"/>
        <v>50</v>
      </c>
      <c r="O8">
        <f t="shared" si="4"/>
        <v>24</v>
      </c>
      <c r="P8">
        <f t="shared" si="5"/>
        <v>172</v>
      </c>
      <c r="Q8">
        <f t="shared" si="6"/>
        <v>40</v>
      </c>
      <c r="S8">
        <f t="shared" si="7"/>
        <v>212</v>
      </c>
      <c r="U8">
        <v>4</v>
      </c>
      <c r="V8" t="s">
        <v>62</v>
      </c>
    </row>
    <row r="9" spans="1:22" x14ac:dyDescent="0.25">
      <c r="A9" t="s">
        <v>31</v>
      </c>
      <c r="B9">
        <v>20</v>
      </c>
      <c r="C9" s="3">
        <v>0.46527777777777773</v>
      </c>
      <c r="D9">
        <v>1</v>
      </c>
      <c r="E9">
        <v>11</v>
      </c>
      <c r="F9">
        <v>61</v>
      </c>
      <c r="G9">
        <v>56</v>
      </c>
      <c r="H9">
        <v>14</v>
      </c>
      <c r="I9">
        <v>30</v>
      </c>
      <c r="K9">
        <f t="shared" si="0"/>
        <v>48</v>
      </c>
      <c r="L9">
        <f t="shared" si="1"/>
        <v>24</v>
      </c>
      <c r="M9">
        <f t="shared" si="2"/>
        <v>48</v>
      </c>
      <c r="N9">
        <f t="shared" si="3"/>
        <v>42</v>
      </c>
      <c r="O9">
        <f t="shared" si="4"/>
        <v>15</v>
      </c>
      <c r="P9">
        <f t="shared" si="5"/>
        <v>177</v>
      </c>
      <c r="Q9">
        <f t="shared" si="6"/>
        <v>40</v>
      </c>
      <c r="R9">
        <v>34</v>
      </c>
      <c r="S9">
        <f t="shared" si="7"/>
        <v>217</v>
      </c>
      <c r="T9">
        <v>1232</v>
      </c>
      <c r="U9">
        <v>3</v>
      </c>
      <c r="V9" t="s">
        <v>59</v>
      </c>
    </row>
    <row r="10" spans="1:22" x14ac:dyDescent="0.25">
      <c r="A10" t="s">
        <v>32</v>
      </c>
      <c r="B10">
        <v>19</v>
      </c>
      <c r="C10" s="3">
        <v>0.6875</v>
      </c>
      <c r="D10">
        <v>1</v>
      </c>
      <c r="E10">
        <v>1</v>
      </c>
      <c r="F10">
        <v>30</v>
      </c>
      <c r="G10">
        <v>48</v>
      </c>
      <c r="H10">
        <v>3</v>
      </c>
      <c r="I10">
        <v>7</v>
      </c>
      <c r="K10">
        <f t="shared" si="0"/>
        <v>2</v>
      </c>
      <c r="L10">
        <v>0</v>
      </c>
      <c r="M10">
        <f t="shared" si="2"/>
        <v>24</v>
      </c>
      <c r="N10">
        <v>0</v>
      </c>
      <c r="P10">
        <f t="shared" si="5"/>
        <v>26</v>
      </c>
      <c r="Q10">
        <f t="shared" si="6"/>
        <v>50</v>
      </c>
      <c r="S10">
        <f t="shared" si="7"/>
        <v>76</v>
      </c>
      <c r="V10" t="s">
        <v>62</v>
      </c>
    </row>
    <row r="11" spans="1:22" x14ac:dyDescent="0.25">
      <c r="A11" t="s">
        <v>47</v>
      </c>
      <c r="B11">
        <v>20</v>
      </c>
      <c r="C11" s="3">
        <v>0.50555555555555554</v>
      </c>
      <c r="D11">
        <v>1</v>
      </c>
      <c r="E11">
        <v>26</v>
      </c>
      <c r="F11">
        <v>79</v>
      </c>
      <c r="G11">
        <v>55</v>
      </c>
      <c r="H11">
        <v>16</v>
      </c>
      <c r="I11">
        <v>38</v>
      </c>
      <c r="K11">
        <f t="shared" si="0"/>
        <v>64</v>
      </c>
      <c r="L11">
        <f t="shared" si="1"/>
        <v>30</v>
      </c>
      <c r="M11">
        <f t="shared" si="2"/>
        <v>45</v>
      </c>
      <c r="N11">
        <f t="shared" si="3"/>
        <v>78</v>
      </c>
      <c r="O11">
        <f t="shared" si="4"/>
        <v>60</v>
      </c>
      <c r="P11">
        <f t="shared" si="5"/>
        <v>277</v>
      </c>
      <c r="Q11">
        <f t="shared" si="6"/>
        <v>40</v>
      </c>
      <c r="R11">
        <v>16</v>
      </c>
      <c r="S11">
        <f t="shared" si="7"/>
        <v>317</v>
      </c>
      <c r="U11">
        <v>1</v>
      </c>
      <c r="V11" t="s">
        <v>59</v>
      </c>
    </row>
    <row r="12" spans="1:22" x14ac:dyDescent="0.25">
      <c r="A12" t="s">
        <v>33</v>
      </c>
      <c r="B12">
        <v>21</v>
      </c>
      <c r="C12" s="3">
        <v>0.67361111111111116</v>
      </c>
      <c r="D12">
        <v>1</v>
      </c>
      <c r="E12">
        <v>5</v>
      </c>
      <c r="F12">
        <v>52</v>
      </c>
      <c r="G12">
        <v>42</v>
      </c>
      <c r="H12">
        <v>7</v>
      </c>
      <c r="I12">
        <v>15</v>
      </c>
      <c r="K12">
        <f t="shared" si="0"/>
        <v>18</v>
      </c>
      <c r="L12">
        <f t="shared" si="1"/>
        <v>3</v>
      </c>
      <c r="M12">
        <f t="shared" si="2"/>
        <v>6</v>
      </c>
      <c r="N12">
        <f t="shared" si="3"/>
        <v>24</v>
      </c>
      <c r="P12">
        <f t="shared" si="5"/>
        <v>51</v>
      </c>
      <c r="Q12">
        <f t="shared" si="6"/>
        <v>30</v>
      </c>
      <c r="S12">
        <f t="shared" si="7"/>
        <v>81</v>
      </c>
      <c r="V12" t="s">
        <v>62</v>
      </c>
    </row>
    <row r="13" spans="1:22" x14ac:dyDescent="0.25">
      <c r="A13" t="s">
        <v>34</v>
      </c>
      <c r="B13">
        <v>23</v>
      </c>
      <c r="C13" s="3">
        <v>0.66319444444444442</v>
      </c>
      <c r="D13">
        <v>1</v>
      </c>
      <c r="E13" t="s">
        <v>48</v>
      </c>
      <c r="F13">
        <v>48</v>
      </c>
      <c r="G13">
        <v>45</v>
      </c>
      <c r="H13">
        <v>0</v>
      </c>
      <c r="I13">
        <v>1</v>
      </c>
      <c r="K13">
        <v>0</v>
      </c>
      <c r="L13">
        <v>0</v>
      </c>
      <c r="M13">
        <f t="shared" si="2"/>
        <v>15</v>
      </c>
      <c r="N13">
        <f t="shared" si="3"/>
        <v>16</v>
      </c>
      <c r="O13">
        <v>1</v>
      </c>
      <c r="P13">
        <f t="shared" si="5"/>
        <v>32</v>
      </c>
      <c r="Q13">
        <f t="shared" si="6"/>
        <v>10</v>
      </c>
      <c r="S13">
        <f t="shared" si="7"/>
        <v>42</v>
      </c>
      <c r="V13" t="s">
        <v>62</v>
      </c>
    </row>
    <row r="14" spans="1:22" x14ac:dyDescent="0.25">
      <c r="A14" t="s">
        <v>35</v>
      </c>
      <c r="K14">
        <v>0</v>
      </c>
      <c r="L14">
        <v>0</v>
      </c>
      <c r="M14">
        <v>0</v>
      </c>
      <c r="N14">
        <v>0</v>
      </c>
      <c r="P14">
        <f t="shared" si="5"/>
        <v>0</v>
      </c>
      <c r="S14">
        <f t="shared" si="7"/>
        <v>0</v>
      </c>
      <c r="V14" t="s">
        <v>62</v>
      </c>
    </row>
    <row r="15" spans="1:22" x14ac:dyDescent="0.25">
      <c r="A15" t="s">
        <v>46</v>
      </c>
      <c r="B15">
        <v>22</v>
      </c>
      <c r="C15" s="3">
        <v>0.99305555555555547</v>
      </c>
      <c r="D15">
        <v>0</v>
      </c>
      <c r="E15">
        <v>4</v>
      </c>
      <c r="F15">
        <v>37</v>
      </c>
      <c r="G15">
        <v>27</v>
      </c>
      <c r="H15">
        <v>1</v>
      </c>
      <c r="I15">
        <v>4</v>
      </c>
      <c r="K15">
        <v>0</v>
      </c>
      <c r="L15">
        <v>0</v>
      </c>
      <c r="M15">
        <v>0</v>
      </c>
      <c r="N15">
        <v>0</v>
      </c>
      <c r="P15">
        <f t="shared" si="5"/>
        <v>0</v>
      </c>
      <c r="Q15">
        <f t="shared" si="6"/>
        <v>20</v>
      </c>
      <c r="S15">
        <f t="shared" si="7"/>
        <v>20</v>
      </c>
      <c r="V15" t="s">
        <v>62</v>
      </c>
    </row>
    <row r="16" spans="1:22" x14ac:dyDescent="0.25">
      <c r="A16" t="s">
        <v>36</v>
      </c>
      <c r="B16">
        <v>23</v>
      </c>
      <c r="C16" s="3">
        <v>0.72916666666666663</v>
      </c>
      <c r="D16">
        <v>0</v>
      </c>
      <c r="E16">
        <v>6</v>
      </c>
      <c r="F16">
        <v>36</v>
      </c>
      <c r="G16">
        <v>36</v>
      </c>
      <c r="H16">
        <v>1</v>
      </c>
      <c r="I16">
        <v>1</v>
      </c>
      <c r="K16">
        <v>0</v>
      </c>
      <c r="L16">
        <v>0</v>
      </c>
      <c r="M16">
        <v>0</v>
      </c>
      <c r="N16">
        <v>0</v>
      </c>
      <c r="O16">
        <f t="shared" si="4"/>
        <v>0</v>
      </c>
      <c r="P16">
        <f t="shared" si="5"/>
        <v>0</v>
      </c>
      <c r="Q16">
        <f t="shared" si="6"/>
        <v>10</v>
      </c>
      <c r="S16">
        <f t="shared" si="7"/>
        <v>10</v>
      </c>
      <c r="V16" t="s">
        <v>62</v>
      </c>
    </row>
    <row r="17" spans="1:22" x14ac:dyDescent="0.25">
      <c r="A17" t="s">
        <v>37</v>
      </c>
      <c r="B17">
        <v>23</v>
      </c>
      <c r="C17" s="3">
        <v>0.75</v>
      </c>
      <c r="D17">
        <v>0</v>
      </c>
      <c r="E17">
        <v>6</v>
      </c>
      <c r="F17">
        <v>30</v>
      </c>
      <c r="G17">
        <v>39</v>
      </c>
      <c r="H17">
        <v>1</v>
      </c>
      <c r="I17">
        <v>1</v>
      </c>
      <c r="K17">
        <v>0</v>
      </c>
      <c r="L17">
        <v>0</v>
      </c>
      <c r="M17">
        <v>0</v>
      </c>
      <c r="N17">
        <v>0</v>
      </c>
      <c r="O17">
        <f t="shared" si="4"/>
        <v>0</v>
      </c>
      <c r="P17">
        <f t="shared" si="5"/>
        <v>0</v>
      </c>
      <c r="Q17">
        <f t="shared" si="6"/>
        <v>10</v>
      </c>
      <c r="S17">
        <f t="shared" si="7"/>
        <v>10</v>
      </c>
      <c r="V17" t="s">
        <v>62</v>
      </c>
    </row>
    <row r="18" spans="1:22" x14ac:dyDescent="0.25">
      <c r="A18" t="s">
        <v>38</v>
      </c>
      <c r="B18">
        <v>20</v>
      </c>
      <c r="C18" s="3">
        <v>0.54166666666666663</v>
      </c>
      <c r="D18">
        <v>1</v>
      </c>
      <c r="E18">
        <v>13</v>
      </c>
      <c r="F18">
        <v>61</v>
      </c>
      <c r="G18">
        <v>53</v>
      </c>
      <c r="H18">
        <v>12</v>
      </c>
      <c r="I18">
        <v>23</v>
      </c>
      <c r="K18">
        <f t="shared" si="0"/>
        <v>34</v>
      </c>
      <c r="L18">
        <f t="shared" si="1"/>
        <v>18</v>
      </c>
      <c r="M18">
        <f t="shared" si="2"/>
        <v>39</v>
      </c>
      <c r="N18">
        <f t="shared" si="3"/>
        <v>42</v>
      </c>
      <c r="O18">
        <f t="shared" si="4"/>
        <v>21</v>
      </c>
      <c r="P18">
        <f t="shared" si="5"/>
        <v>154</v>
      </c>
      <c r="Q18">
        <f t="shared" si="6"/>
        <v>40</v>
      </c>
      <c r="R18">
        <v>4</v>
      </c>
      <c r="S18">
        <f t="shared" si="7"/>
        <v>194</v>
      </c>
      <c r="U18">
        <v>6</v>
      </c>
      <c r="V18" t="s">
        <v>59</v>
      </c>
    </row>
    <row r="19" spans="1:22" x14ac:dyDescent="0.25">
      <c r="A19" t="s">
        <v>39</v>
      </c>
      <c r="B19">
        <v>23</v>
      </c>
      <c r="C19" s="3">
        <v>0.78125</v>
      </c>
      <c r="D19">
        <v>1</v>
      </c>
      <c r="E19">
        <v>6</v>
      </c>
      <c r="F19">
        <v>15</v>
      </c>
      <c r="G19">
        <v>35</v>
      </c>
      <c r="H19">
        <v>1</v>
      </c>
      <c r="I19">
        <v>2</v>
      </c>
      <c r="K19">
        <v>0</v>
      </c>
      <c r="L19">
        <v>0</v>
      </c>
      <c r="M19">
        <v>0</v>
      </c>
      <c r="N19">
        <v>0</v>
      </c>
      <c r="O19">
        <f t="shared" si="4"/>
        <v>0</v>
      </c>
      <c r="P19">
        <f t="shared" si="5"/>
        <v>0</v>
      </c>
      <c r="Q19">
        <f t="shared" si="6"/>
        <v>10</v>
      </c>
      <c r="S19">
        <f t="shared" si="7"/>
        <v>10</v>
      </c>
      <c r="V19" t="s">
        <v>62</v>
      </c>
    </row>
    <row r="20" spans="1:22" x14ac:dyDescent="0.25">
      <c r="A20" t="s">
        <v>40</v>
      </c>
      <c r="B20">
        <v>23</v>
      </c>
      <c r="C20" s="3">
        <v>0.80902777777777779</v>
      </c>
      <c r="D20">
        <v>0</v>
      </c>
      <c r="E20">
        <v>7</v>
      </c>
      <c r="F20">
        <v>13</v>
      </c>
      <c r="G20">
        <v>36</v>
      </c>
      <c r="H20">
        <v>1</v>
      </c>
      <c r="I20">
        <v>2</v>
      </c>
      <c r="K20">
        <v>0</v>
      </c>
      <c r="L20">
        <v>0</v>
      </c>
      <c r="M20">
        <v>0</v>
      </c>
      <c r="N20">
        <v>0</v>
      </c>
      <c r="O20">
        <f t="shared" si="4"/>
        <v>3</v>
      </c>
      <c r="P20">
        <f t="shared" si="5"/>
        <v>3</v>
      </c>
      <c r="Q20">
        <f t="shared" si="6"/>
        <v>10</v>
      </c>
      <c r="S20">
        <f t="shared" si="7"/>
        <v>13</v>
      </c>
      <c r="V20" t="s">
        <v>62</v>
      </c>
    </row>
    <row r="21" spans="1:22" x14ac:dyDescent="0.25">
      <c r="A21" t="s">
        <v>41</v>
      </c>
      <c r="D21">
        <v>0</v>
      </c>
      <c r="E21">
        <v>8</v>
      </c>
      <c r="F21">
        <v>39</v>
      </c>
      <c r="G21">
        <v>40</v>
      </c>
      <c r="H21">
        <v>5</v>
      </c>
      <c r="I21">
        <v>7</v>
      </c>
      <c r="K21">
        <f t="shared" si="0"/>
        <v>2</v>
      </c>
      <c r="L21">
        <v>0</v>
      </c>
      <c r="M21">
        <f t="shared" si="2"/>
        <v>0</v>
      </c>
      <c r="N21">
        <v>0</v>
      </c>
      <c r="O21">
        <f t="shared" si="4"/>
        <v>6</v>
      </c>
      <c r="P21">
        <f t="shared" si="5"/>
        <v>8</v>
      </c>
      <c r="S21">
        <f t="shared" si="7"/>
        <v>8</v>
      </c>
      <c r="V21" t="s">
        <v>62</v>
      </c>
    </row>
    <row r="22" spans="1:22" x14ac:dyDescent="0.25">
      <c r="A22" t="s">
        <v>43</v>
      </c>
      <c r="D22">
        <v>1</v>
      </c>
      <c r="E22">
        <v>6</v>
      </c>
      <c r="F22">
        <v>59</v>
      </c>
      <c r="G22">
        <v>49</v>
      </c>
      <c r="H22">
        <v>8</v>
      </c>
      <c r="I22">
        <v>11</v>
      </c>
      <c r="K22">
        <f t="shared" si="0"/>
        <v>10</v>
      </c>
      <c r="L22">
        <f t="shared" si="1"/>
        <v>6</v>
      </c>
      <c r="M22">
        <f t="shared" si="2"/>
        <v>27</v>
      </c>
      <c r="N22">
        <f t="shared" si="3"/>
        <v>38</v>
      </c>
      <c r="O22">
        <f t="shared" si="4"/>
        <v>0</v>
      </c>
      <c r="P22">
        <f t="shared" si="5"/>
        <v>81</v>
      </c>
      <c r="S22">
        <f t="shared" si="7"/>
        <v>81</v>
      </c>
      <c r="V22" t="s">
        <v>62</v>
      </c>
    </row>
    <row r="23" spans="1:22" x14ac:dyDescent="0.25">
      <c r="A23" t="s">
        <v>44</v>
      </c>
      <c r="D23">
        <v>1</v>
      </c>
      <c r="E23">
        <v>9</v>
      </c>
      <c r="F23">
        <v>54</v>
      </c>
      <c r="G23">
        <v>43</v>
      </c>
      <c r="H23">
        <v>10</v>
      </c>
      <c r="I23">
        <v>17</v>
      </c>
      <c r="K23">
        <f t="shared" si="0"/>
        <v>22</v>
      </c>
      <c r="L23">
        <f t="shared" si="1"/>
        <v>12</v>
      </c>
      <c r="M23">
        <f t="shared" si="2"/>
        <v>9</v>
      </c>
      <c r="N23">
        <f t="shared" si="3"/>
        <v>28</v>
      </c>
      <c r="O23">
        <f t="shared" si="4"/>
        <v>9</v>
      </c>
      <c r="P23">
        <f t="shared" si="5"/>
        <v>80</v>
      </c>
      <c r="S23">
        <f t="shared" si="7"/>
        <v>80</v>
      </c>
      <c r="V23" t="s">
        <v>62</v>
      </c>
    </row>
    <row r="24" spans="1:22" x14ac:dyDescent="0.25">
      <c r="A24" t="s">
        <v>42</v>
      </c>
      <c r="D24">
        <v>1</v>
      </c>
      <c r="E24">
        <v>9</v>
      </c>
      <c r="F24">
        <v>53</v>
      </c>
      <c r="G24">
        <v>44</v>
      </c>
      <c r="H24">
        <v>7</v>
      </c>
      <c r="I24">
        <v>11</v>
      </c>
      <c r="K24">
        <f t="shared" si="0"/>
        <v>10</v>
      </c>
      <c r="L24">
        <f t="shared" si="1"/>
        <v>3</v>
      </c>
      <c r="M24">
        <f t="shared" si="2"/>
        <v>12</v>
      </c>
      <c r="N24">
        <f t="shared" si="3"/>
        <v>26</v>
      </c>
      <c r="O24">
        <f t="shared" si="4"/>
        <v>9</v>
      </c>
      <c r="P24">
        <f t="shared" si="5"/>
        <v>60</v>
      </c>
      <c r="S24">
        <f t="shared" si="7"/>
        <v>60</v>
      </c>
      <c r="V24" t="s">
        <v>62</v>
      </c>
    </row>
    <row r="25" spans="1:22" x14ac:dyDescent="0.25">
      <c r="A25" t="s">
        <v>45</v>
      </c>
      <c r="D25">
        <v>1</v>
      </c>
      <c r="E25">
        <v>20</v>
      </c>
      <c r="F25">
        <v>75</v>
      </c>
      <c r="G25">
        <v>45</v>
      </c>
      <c r="H25">
        <v>12</v>
      </c>
      <c r="I25">
        <v>22</v>
      </c>
      <c r="K25">
        <f t="shared" si="0"/>
        <v>32</v>
      </c>
      <c r="L25">
        <f t="shared" si="1"/>
        <v>18</v>
      </c>
      <c r="M25">
        <f t="shared" si="2"/>
        <v>15</v>
      </c>
      <c r="N25">
        <f t="shared" si="3"/>
        <v>70</v>
      </c>
      <c r="O25">
        <f t="shared" si="4"/>
        <v>42</v>
      </c>
      <c r="P25">
        <f t="shared" si="5"/>
        <v>177</v>
      </c>
      <c r="S25">
        <f t="shared" si="7"/>
        <v>177</v>
      </c>
      <c r="V25" t="s">
        <v>62</v>
      </c>
    </row>
    <row r="27" spans="1:22" x14ac:dyDescent="0.25">
      <c r="A27" t="s">
        <v>13</v>
      </c>
    </row>
    <row r="28" spans="1:22" x14ac:dyDescent="0.25">
      <c r="A28" t="s">
        <v>14</v>
      </c>
    </row>
    <row r="30" spans="1:22" x14ac:dyDescent="0.25">
      <c r="A30" t="s">
        <v>18</v>
      </c>
      <c r="F30" t="s">
        <v>19</v>
      </c>
    </row>
    <row r="31" spans="1:22" x14ac:dyDescent="0.25">
      <c r="F31" t="s">
        <v>20</v>
      </c>
    </row>
    <row r="32" spans="1:22" x14ac:dyDescent="0.25">
      <c r="F32" t="s">
        <v>21</v>
      </c>
    </row>
    <row r="34" spans="1:1" x14ac:dyDescent="0.25">
      <c r="A34" t="s">
        <v>22</v>
      </c>
    </row>
  </sheetData>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sbatra</dc:creator>
  <cp:lastModifiedBy>sbatra</cp:lastModifiedBy>
  <dcterms:created xsi:type="dcterms:W3CDTF">2015-01-13T21:23:21Z</dcterms:created>
  <dcterms:modified xsi:type="dcterms:W3CDTF">2015-01-18T18:46:43Z</dcterms:modified>
</cp:coreProperties>
</file>